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9 SDG 2025\SDG13\"/>
    </mc:Choice>
  </mc:AlternateContent>
  <bookViews>
    <workbookView xWindow="0" yWindow="0" windowWidth="23040" windowHeight="9612"/>
  </bookViews>
  <sheets>
    <sheet name="organic was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C8" i="1"/>
  <c r="E8" i="1" s="1"/>
  <c r="K8" i="1" s="1"/>
  <c r="O8" i="1" s="1"/>
  <c r="Q8" i="1" s="1"/>
  <c r="M6" i="1"/>
  <c r="K6" i="1"/>
  <c r="O6" i="1" s="1"/>
  <c r="Q6" i="1" s="1"/>
  <c r="E6" i="1"/>
  <c r="C6" i="1"/>
  <c r="M4" i="1"/>
  <c r="C4" i="1"/>
  <c r="E4" i="1" s="1"/>
  <c r="K4" i="1" s="1"/>
  <c r="O4" i="1" s="1"/>
  <c r="Q4" i="1" s="1"/>
  <c r="Q9" i="1" s="1"/>
</calcChain>
</file>

<file path=xl/sharedStrings.xml><?xml version="1.0" encoding="utf-8"?>
<sst xmlns="http://schemas.openxmlformats.org/spreadsheetml/2006/main" count="37" uniqueCount="19">
  <si>
    <t>3.3. Total volume organic waste produced (tons)</t>
  </si>
  <si>
    <t>5 วัน *4 สัปดาห์*10 เดือน</t>
  </si>
  <si>
    <t>คหกรรม... รถเทศบาลจะมารับทุกเช้า  เวลา 09.00  น.  ปริมาณครึ่งถังเขียวทุกวัน</t>
  </si>
  <si>
    <t>ลิตร/วัน</t>
  </si>
  <si>
    <t>ลบ.ม./วัน</t>
  </si>
  <si>
    <t>ความหนาแน่น</t>
  </si>
  <si>
    <t>กก./ลบ.ม.</t>
  </si>
  <si>
    <t>น้ำหนัก</t>
  </si>
  <si>
    <t>กก./วัน</t>
  </si>
  <si>
    <t>วัน</t>
  </si>
  <si>
    <t>กก./ปี</t>
  </si>
  <si>
    <t>ตัน/ปี</t>
  </si>
  <si>
    <t>5 วัน *4 สัปดาห์*12 เดือน</t>
  </si>
  <si>
    <t>โรงอาหาร  ช่วงวันปกติ  จะทิ้งประมาณ 3- 4  ถังดำขนาด  200 ลิตร   //  ส่วนวันเสาร์ - อาทิตย์จะทิ้งประมาณ  ครึ่งถังดำ  ...ข้อมูลจากร้านล้างจานที่โรงอาหาร  คุณพศวี</t>
  </si>
  <si>
    <t>วันปกติ</t>
  </si>
  <si>
    <t>2 วัน *4 สัปดาห์*12 เดือน</t>
  </si>
  <si>
    <t>** ขยะอินทรีย์ เศษอาหาร*</t>
  </si>
  <si>
    <t>ส-อ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</si>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</sst>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wrapText="1"/>
    </xf>
    <xf numFmtId="43" fontId="0" fillId="0" borderId="1" xfId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121920</xdr:colOff>
      <xdr:row>0</xdr:row>
      <xdr:rowOff>0</xdr:rowOff>
    </xdr:from>
    <xdr:to>
      <xdr:col>28</xdr:col>
      <xdr:colOff>63939</xdr:colOff>
      <xdr:row>26</xdr:row>
      <xdr:rowOff>8648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1460" y="0"/>
          <a:ext cx="6647619" cy="70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"/>
  <sheetViews>
    <sheetView tabSelected="1" workbookViewId="0">
      <selection activeCell="A14" sqref="A14"/>
    </sheetView>
  </sheetViews>
  <sheetFormatPr defaultRowHeight="13.8" x14ac:dyDescent="0.25"/>
  <cols>
    <col min="1" max="1" width="40.5" customWidth="1"/>
    <col min="2" max="2" width="6.19921875" bestFit="1" customWidth="1"/>
    <col min="3" max="3" width="3.8984375" bestFit="1" customWidth="1"/>
    <col min="4" max="4" width="6.59765625" bestFit="1" customWidth="1"/>
    <col min="5" max="5" width="4.8984375" bestFit="1" customWidth="1"/>
    <col min="6" max="6" width="7.8984375" bestFit="1" customWidth="1"/>
    <col min="8" max="8" width="6.8984375" bestFit="1" customWidth="1"/>
    <col min="9" max="9" width="8.59765625" bestFit="1" customWidth="1"/>
    <col min="10" max="10" width="6.296875" bestFit="1" customWidth="1"/>
    <col min="11" max="12" width="6.296875" customWidth="1"/>
    <col min="13" max="13" width="7.69921875" bestFit="1" customWidth="1"/>
    <col min="14" max="14" width="2.8984375" bestFit="1" customWidth="1"/>
    <col min="16" max="16" width="5.3984375" bestFit="1" customWidth="1"/>
    <col min="17" max="17" width="8.796875" style="1"/>
    <col min="18" max="18" width="4.8984375" bestFit="1" customWidth="1"/>
  </cols>
  <sheetData>
    <row r="2" spans="1:18" x14ac:dyDescent="0.25">
      <c r="A2" t="s">
        <v>0</v>
      </c>
    </row>
    <row r="3" spans="1:18" ht="55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1</v>
      </c>
      <c r="N3" s="2"/>
      <c r="O3" s="2"/>
      <c r="P3" s="2"/>
      <c r="Q3" s="4"/>
      <c r="R3" s="2"/>
    </row>
    <row r="4" spans="1:18" ht="27.6" x14ac:dyDescent="0.25">
      <c r="A4" s="3" t="s">
        <v>2</v>
      </c>
      <c r="B4" s="3"/>
      <c r="C4" s="2">
        <f>240*0.5</f>
        <v>120</v>
      </c>
      <c r="D4" s="2" t="s">
        <v>3</v>
      </c>
      <c r="E4" s="2">
        <f>C4/1000</f>
        <v>0.12</v>
      </c>
      <c r="F4" s="2" t="s">
        <v>4</v>
      </c>
      <c r="G4" s="3" t="s">
        <v>5</v>
      </c>
      <c r="H4" s="2">
        <v>128.79</v>
      </c>
      <c r="I4" s="2" t="s">
        <v>6</v>
      </c>
      <c r="J4" s="2" t="s">
        <v>7</v>
      </c>
      <c r="K4" s="2">
        <f>E4*H4</f>
        <v>15.454799999999999</v>
      </c>
      <c r="L4" s="2" t="s">
        <v>8</v>
      </c>
      <c r="M4" s="2">
        <f>5*4*10</f>
        <v>200</v>
      </c>
      <c r="N4" s="2" t="s">
        <v>9</v>
      </c>
      <c r="O4" s="2">
        <f>K4*M4</f>
        <v>3090.9599999999996</v>
      </c>
      <c r="P4" s="2" t="s">
        <v>10</v>
      </c>
      <c r="Q4" s="4">
        <f>O4/1000</f>
        <v>3.0909599999999995</v>
      </c>
      <c r="R4" s="2" t="s">
        <v>11</v>
      </c>
    </row>
    <row r="5" spans="1:18" ht="55.2" x14ac:dyDescent="0.25">
      <c r="A5" s="3"/>
      <c r="B5" s="3"/>
      <c r="C5" s="2"/>
      <c r="D5" s="2"/>
      <c r="E5" s="2"/>
      <c r="F5" s="2"/>
      <c r="G5" s="3"/>
      <c r="H5" s="2"/>
      <c r="I5" s="2"/>
      <c r="J5" s="2"/>
      <c r="K5" s="2"/>
      <c r="L5" s="2"/>
      <c r="M5" s="3" t="s">
        <v>12</v>
      </c>
      <c r="N5" s="2"/>
      <c r="O5" s="2"/>
      <c r="P5" s="2"/>
      <c r="Q5" s="4"/>
      <c r="R5" s="2"/>
    </row>
    <row r="6" spans="1:18" ht="55.2" x14ac:dyDescent="0.25">
      <c r="A6" s="3" t="s">
        <v>13</v>
      </c>
      <c r="B6" s="3" t="s">
        <v>14</v>
      </c>
      <c r="C6" s="2">
        <f>4*200</f>
        <v>800</v>
      </c>
      <c r="D6" s="2" t="s">
        <v>3</v>
      </c>
      <c r="E6" s="2">
        <f t="shared" ref="E6:E8" si="0">C6/1000</f>
        <v>0.8</v>
      </c>
      <c r="F6" s="2" t="s">
        <v>4</v>
      </c>
      <c r="G6" s="3" t="s">
        <v>5</v>
      </c>
      <c r="H6" s="2">
        <v>129.79</v>
      </c>
      <c r="I6" s="2" t="s">
        <v>6</v>
      </c>
      <c r="J6" s="2" t="s">
        <v>7</v>
      </c>
      <c r="K6" s="2">
        <f t="shared" ref="K6:K8" si="1">E6*H6</f>
        <v>103.83199999999999</v>
      </c>
      <c r="L6" s="2" t="s">
        <v>8</v>
      </c>
      <c r="M6" s="2">
        <f>5*4*12</f>
        <v>240</v>
      </c>
      <c r="N6" s="2" t="s">
        <v>9</v>
      </c>
      <c r="O6" s="2">
        <f>K6*M6</f>
        <v>24919.68</v>
      </c>
      <c r="P6" s="2" t="s">
        <v>10</v>
      </c>
      <c r="Q6" s="4">
        <f>O6/1000</f>
        <v>24.91968</v>
      </c>
      <c r="R6" s="2" t="s">
        <v>11</v>
      </c>
    </row>
    <row r="7" spans="1:18" ht="55.2" x14ac:dyDescent="0.25">
      <c r="A7" s="3"/>
      <c r="B7" s="3"/>
      <c r="C7" s="2"/>
      <c r="D7" s="2"/>
      <c r="E7" s="2"/>
      <c r="F7" s="2"/>
      <c r="G7" s="3"/>
      <c r="H7" s="2"/>
      <c r="I7" s="2"/>
      <c r="J7" s="2"/>
      <c r="K7" s="2"/>
      <c r="L7" s="2"/>
      <c r="M7" s="3" t="s">
        <v>15</v>
      </c>
      <c r="N7" s="2"/>
      <c r="O7" s="2"/>
      <c r="P7" s="2"/>
      <c r="Q7" s="4"/>
      <c r="R7" s="2"/>
    </row>
    <row r="8" spans="1:18" ht="27.6" x14ac:dyDescent="0.25">
      <c r="A8" s="2" t="s">
        <v>16</v>
      </c>
      <c r="B8" s="2" t="s">
        <v>17</v>
      </c>
      <c r="C8" s="2">
        <f>4*200/2</f>
        <v>400</v>
      </c>
      <c r="D8" s="2" t="s">
        <v>3</v>
      </c>
      <c r="E8" s="2">
        <f t="shared" si="0"/>
        <v>0.4</v>
      </c>
      <c r="F8" s="2" t="s">
        <v>4</v>
      </c>
      <c r="G8" s="3" t="s">
        <v>5</v>
      </c>
      <c r="H8" s="2">
        <v>130.79</v>
      </c>
      <c r="I8" s="2" t="s">
        <v>6</v>
      </c>
      <c r="J8" s="2" t="s">
        <v>7</v>
      </c>
      <c r="K8" s="2">
        <f t="shared" si="1"/>
        <v>52.316000000000003</v>
      </c>
      <c r="L8" s="2" t="s">
        <v>8</v>
      </c>
      <c r="M8" s="2">
        <f>2*4*12</f>
        <v>96</v>
      </c>
      <c r="N8" s="2" t="s">
        <v>9</v>
      </c>
      <c r="O8" s="2">
        <f>K8*M8</f>
        <v>5022.3360000000002</v>
      </c>
      <c r="P8" s="2" t="s">
        <v>10</v>
      </c>
      <c r="Q8" s="4">
        <f>O8/1000</f>
        <v>5.0223360000000001</v>
      </c>
      <c r="R8" s="2" t="s">
        <v>11</v>
      </c>
    </row>
    <row r="9" spans="1:18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 t="s">
        <v>18</v>
      </c>
      <c r="P9" s="2"/>
      <c r="Q9" s="4">
        <f>Q4+Q6+Q8</f>
        <v>33.032975999999998</v>
      </c>
      <c r="R9" s="2"/>
    </row>
    <row r="10" spans="1:18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4"/>
      <c r="R1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organic waste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Apha</dc:creator>
  <cp:lastModifiedBy>Apha</cp:lastModifiedBy>
  <dcterms:created xsi:type="dcterms:W3CDTF">2024-11-06T08:06:44Z</dcterms:created>
  <dcterms:modified xsi:type="dcterms:W3CDTF">2024-11-06T08:07:59Z</dcterms:modified>
</cp:coreProperties>
</file>